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ормативы с платой" sheetId="2" r:id="rId1"/>
    <sheet name="Лист1" sheetId="3" r:id="rId2"/>
  </sheets>
  <calcPr calcId="145621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" i="2"/>
  <c r="F5" i="2"/>
  <c r="F6" i="2"/>
  <c r="D5" i="2" l="1"/>
  <c r="G5" i="2" s="1"/>
  <c r="N6" i="2" l="1"/>
  <c r="D4" i="2" l="1"/>
  <c r="D21" i="2"/>
  <c r="G21" i="2" s="1"/>
  <c r="D22" i="2"/>
  <c r="G22" i="2" s="1"/>
  <c r="D23" i="2"/>
  <c r="G23" i="2" s="1"/>
  <c r="D24" i="2"/>
  <c r="G24" i="2" s="1"/>
  <c r="D25" i="2"/>
  <c r="G25" i="2" s="1"/>
  <c r="D26" i="2"/>
  <c r="G26" i="2" s="1"/>
  <c r="D27" i="2"/>
  <c r="G27" i="2" s="1"/>
  <c r="D28" i="2"/>
  <c r="G28" i="2" s="1"/>
  <c r="D29" i="2"/>
  <c r="G29" i="2" s="1"/>
  <c r="D30" i="2"/>
  <c r="D31" i="2"/>
  <c r="G31" i="2" s="1"/>
  <c r="D32" i="2"/>
  <c r="G32" i="2" s="1"/>
  <c r="D33" i="2"/>
  <c r="G33" i="2" s="1"/>
  <c r="D34" i="2"/>
  <c r="G34" i="2" s="1"/>
  <c r="D35" i="2"/>
  <c r="D36" i="2"/>
  <c r="G36" i="2" s="1"/>
  <c r="D37" i="2"/>
  <c r="G37" i="2" s="1"/>
  <c r="D38" i="2"/>
  <c r="G38" i="2" s="1"/>
  <c r="D39" i="2"/>
  <c r="D40" i="2"/>
  <c r="G40" i="2" s="1"/>
  <c r="D41" i="2"/>
  <c r="G41" i="2" s="1"/>
  <c r="D42" i="2"/>
  <c r="D43" i="2"/>
  <c r="G43" i="2" s="1"/>
  <c r="D44" i="2"/>
  <c r="D45" i="2"/>
  <c r="G45" i="2" s="1"/>
  <c r="D46" i="2"/>
  <c r="G46" i="2" s="1"/>
  <c r="D47" i="2"/>
  <c r="G47" i="2" s="1"/>
  <c r="D48" i="2"/>
  <c r="G48" i="2" s="1"/>
  <c r="D20" i="2"/>
  <c r="G20" i="2" s="1"/>
  <c r="D19" i="2"/>
  <c r="G19" i="2" s="1"/>
  <c r="D16" i="2"/>
  <c r="G16" i="2" s="1"/>
  <c r="D18" i="2"/>
  <c r="G18" i="2" s="1"/>
  <c r="D17" i="2"/>
  <c r="G17" i="2" s="1"/>
  <c r="D15" i="2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P7" i="2" l="1"/>
  <c r="O7" i="2"/>
</calcChain>
</file>

<file path=xl/sharedStrings.xml><?xml version="1.0" encoding="utf-8"?>
<sst xmlns="http://schemas.openxmlformats.org/spreadsheetml/2006/main" count="100" uniqueCount="100">
  <si>
    <t>1.</t>
  </si>
  <si>
    <t>Научно-исследовательские, проектные институты и конструкторские бюро</t>
  </si>
  <si>
    <t>2.</t>
  </si>
  <si>
    <t>Банки, финансовые учреждения</t>
  </si>
  <si>
    <t>3.</t>
  </si>
  <si>
    <t>Отделения связи</t>
  </si>
  <si>
    <t>4.</t>
  </si>
  <si>
    <t>Административные, офисные учреждения</t>
  </si>
  <si>
    <t>5.</t>
  </si>
  <si>
    <t>Продовольственный магазин</t>
  </si>
  <si>
    <t>6.</t>
  </si>
  <si>
    <t>Промтоварный магазин</t>
  </si>
  <si>
    <t>7.</t>
  </si>
  <si>
    <t>Павильон</t>
  </si>
  <si>
    <t>8.</t>
  </si>
  <si>
    <t>Супермаркет (универмаг)</t>
  </si>
  <si>
    <t>9.</t>
  </si>
  <si>
    <t>Рынки продовольственные</t>
  </si>
  <si>
    <t>10.</t>
  </si>
  <si>
    <t>Рынки промтоварные</t>
  </si>
  <si>
    <t>11.</t>
  </si>
  <si>
    <t>Автомастерские, шиномонтажная мастерская, станция технического обслуживания</t>
  </si>
  <si>
    <t>12.</t>
  </si>
  <si>
    <t>Имущество религиозного назначения</t>
  </si>
  <si>
    <t>13.</t>
  </si>
  <si>
    <t>Автозаправочные станции</t>
  </si>
  <si>
    <t>14.</t>
  </si>
  <si>
    <t>Автостоянки и парковки</t>
  </si>
  <si>
    <t>15.</t>
  </si>
  <si>
    <t>Гаражи, парковки закрытого типа</t>
  </si>
  <si>
    <t>16.</t>
  </si>
  <si>
    <t>Автомойка</t>
  </si>
  <si>
    <t>17.</t>
  </si>
  <si>
    <t>Железнодорожные и автовокзалы, аэропорты, речные порты</t>
  </si>
  <si>
    <t>18.</t>
  </si>
  <si>
    <t>Дошкольное образовательное учреждение</t>
  </si>
  <si>
    <t>19.</t>
  </si>
  <si>
    <t>Общеобразовательное учреждение</t>
  </si>
  <si>
    <t>20.</t>
  </si>
  <si>
    <t>Учреждение начального и среднего профессионального образования, высшего профессионального и послевузовского образования или иное учреждение, осуществляющее образовательный процесс</t>
  </si>
  <si>
    <t>21.</t>
  </si>
  <si>
    <t>Детские дома, интернаты</t>
  </si>
  <si>
    <t>22.</t>
  </si>
  <si>
    <t>Клубы, кинотеатры, концертные залы, театры, цирки</t>
  </si>
  <si>
    <t>23.</t>
  </si>
  <si>
    <t>Библиотеки, архивы</t>
  </si>
  <si>
    <t>24.</t>
  </si>
  <si>
    <t>Выставочные залы, музеи</t>
  </si>
  <si>
    <t>25.</t>
  </si>
  <si>
    <t>Спортивные арены, стадионы</t>
  </si>
  <si>
    <t>26.</t>
  </si>
  <si>
    <t>Спортивные клубы, центры, комплексы</t>
  </si>
  <si>
    <t>27.</t>
  </si>
  <si>
    <t>Зоопарк, ботанический сад</t>
  </si>
  <si>
    <t>28.</t>
  </si>
  <si>
    <t>Пансионаты, дома отдыха, туристические базы</t>
  </si>
  <si>
    <t>29.</t>
  </si>
  <si>
    <t>Кафе, рестораны, бары, закусочные, столовые</t>
  </si>
  <si>
    <t>30.</t>
  </si>
  <si>
    <t>Мастерские по ремонту бытовой и компьютерной техники</t>
  </si>
  <si>
    <t>31.</t>
  </si>
  <si>
    <t>Мастерские по ремонту обуви, ключей, часов и прочие</t>
  </si>
  <si>
    <t>32.</t>
  </si>
  <si>
    <t>Ремонт и пошив одежды</t>
  </si>
  <si>
    <t>33.</t>
  </si>
  <si>
    <t>Химчистки и прачечные</t>
  </si>
  <si>
    <t>34.</t>
  </si>
  <si>
    <t>Парикмахерские, косметические салоны, салоны красоты</t>
  </si>
  <si>
    <t>35.</t>
  </si>
  <si>
    <t>Гостиницы</t>
  </si>
  <si>
    <t>36.</t>
  </si>
  <si>
    <t>Общежития</t>
  </si>
  <si>
    <t>37.</t>
  </si>
  <si>
    <t>Бани, сауны</t>
  </si>
  <si>
    <t>38.</t>
  </si>
  <si>
    <t>Кладбища</t>
  </si>
  <si>
    <t>39.</t>
  </si>
  <si>
    <t>Организации, оказывающие ритуальные услуги</t>
  </si>
  <si>
    <t>40.</t>
  </si>
  <si>
    <t>Садоводческие или огороднические некоммерческие товарищества</t>
  </si>
  <si>
    <t>41.</t>
  </si>
  <si>
    <t>Предприятия иных отраслей промышленности</t>
  </si>
  <si>
    <t>кг</t>
  </si>
  <si>
    <t>куб</t>
  </si>
  <si>
    <t>действующая плата</t>
  </si>
  <si>
    <t>Действующий норматив (м3)</t>
  </si>
  <si>
    <t>42.</t>
  </si>
  <si>
    <t>43.</t>
  </si>
  <si>
    <t>44.</t>
  </si>
  <si>
    <t>45.</t>
  </si>
  <si>
    <t>Новый норматив (м3)</t>
  </si>
  <si>
    <t>Новая плата</t>
  </si>
  <si>
    <t>ИЖС - городские жители</t>
  </si>
  <si>
    <t>МКД - городские жители</t>
  </si>
  <si>
    <t>ИЖС сельские жители</t>
  </si>
  <si>
    <t>МКД сельские жители</t>
  </si>
  <si>
    <t>Процентное расхождение</t>
  </si>
  <si>
    <t>Наименование категорий потребителей</t>
  </si>
  <si>
    <t>Примечание: желтым цветом выделены категории, у которых
 изменилась расчетная единица (с количества людей/посадочных мест на квадратные метры). В связи с чем процентное расхождение некорректно.</t>
  </si>
  <si>
    <t>Изменение платы за коммунальную услугу по обращению с твердыми коммунальными отходами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</si>
</sst>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р_._-;\-* #,##0.00\ _р_._-;_-* &quot;-&quot;??\ _р_._-;_-@_-"/>
  </numFmts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2" xfId="0" applyBorder="1"/>
    <xf numFmtId="0" fontId="0" fillId="0" borderId="1" xfId="0" applyFill="1" applyBorder="1"/>
    <xf numFmtId="0" fontId="0" fillId="3" borderId="2" xfId="0" applyFill="1" applyBorder="1"/>
    <xf numFmtId="0" fontId="4" fillId="0" borderId="1" xfId="0" applyFont="1" applyBorder="1"/>
    <xf numFmtId="0" fontId="0" fillId="3" borderId="0" xfId="0" applyFill="1" applyAlignment="1">
      <alignment wrapText="1"/>
    </xf>
    <xf numFmtId="0" fontId="0" fillId="0" borderId="0" xfId="0" applyFill="1"/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2" borderId="0" xfId="0" applyFill="1"/>
    <xf numFmtId="0" fontId="0" fillId="2" borderId="0" xfId="0" applyFill="1" applyAlignment="1">
      <alignment horizontal="left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workbookViewId="0">
      <selection sqref="A1:G50"/>
    </sheetView>
  </sheetViews>
  <sheetFormatPr defaultRowHeight="15" x14ac:dyDescent="0.25"/>
  <cols>
    <col min="2" max="2" width="49.140625" customWidth="1"/>
    <col min="3" max="3" width="11.28515625" customWidth="1"/>
    <col min="4" max="4" width="14.140625" customWidth="1"/>
    <col min="5" max="5" width="11.7109375" customWidth="1"/>
    <col min="6" max="6" width="12.7109375" customWidth="1"/>
    <col min="7" max="7" width="14.42578125" customWidth="1"/>
    <col min="8" max="8" width="28.7109375" customWidth="1"/>
  </cols>
  <sheetData>
    <row r="1" spans="1:16" x14ac:dyDescent="0.25">
      <c r="A1" s="16" t="s">
        <v>99</v>
      </c>
      <c r="B1" s="15"/>
    </row>
    <row r="2" spans="1:16" x14ac:dyDescent="0.25">
      <c r="G2" s="3"/>
      <c r="H2" s="3"/>
      <c r="I2" s="3"/>
      <c r="J2" s="3"/>
      <c r="K2" s="3"/>
    </row>
    <row r="3" spans="1:16" ht="63" x14ac:dyDescent="0.25">
      <c r="A3" s="7"/>
      <c r="B3" s="14" t="s">
        <v>97</v>
      </c>
      <c r="C3" s="11" t="s">
        <v>85</v>
      </c>
      <c r="D3" s="11" t="s">
        <v>84</v>
      </c>
      <c r="E3" s="12" t="s">
        <v>90</v>
      </c>
      <c r="F3" s="12" t="s">
        <v>91</v>
      </c>
      <c r="G3" s="13" t="s">
        <v>96</v>
      </c>
    </row>
    <row r="4" spans="1:16" ht="30" x14ac:dyDescent="0.25">
      <c r="A4" s="1" t="s">
        <v>0</v>
      </c>
      <c r="B4" s="2" t="s">
        <v>1</v>
      </c>
      <c r="C4" s="10"/>
      <c r="D4" s="1">
        <f t="shared" ref="D4:D48" si="0">(C4/12)*437.4</f>
        <v>0</v>
      </c>
      <c r="E4" s="1">
        <v>5.901E-2</v>
      </c>
      <c r="F4" s="1">
        <f t="shared" ref="F4:F5" si="1">(E4/12)*365.94</f>
        <v>1.79950995</v>
      </c>
      <c r="G4" s="1"/>
    </row>
    <row r="5" spans="1:16" x14ac:dyDescent="0.25">
      <c r="A5" s="1" t="s">
        <v>2</v>
      </c>
      <c r="B5" s="1" t="s">
        <v>3</v>
      </c>
      <c r="C5" s="1">
        <v>8.4000000000000005E-2</v>
      </c>
      <c r="D5" s="1">
        <f t="shared" si="0"/>
        <v>3.0617999999999999</v>
      </c>
      <c r="E5" s="1">
        <v>9.4692499999999999E-2</v>
      </c>
      <c r="F5" s="1">
        <f t="shared" si="1"/>
        <v>2.8876477874999997</v>
      </c>
      <c r="G5" s="4">
        <f>(F5-D5)/D5*100</f>
        <v>-5.6879029492455464</v>
      </c>
      <c r="O5" t="s">
        <v>82</v>
      </c>
      <c r="P5" t="s">
        <v>83</v>
      </c>
    </row>
    <row r="6" spans="1:16" x14ac:dyDescent="0.25">
      <c r="A6" s="1" t="s">
        <v>4</v>
      </c>
      <c r="B6" s="1" t="s">
        <v>5</v>
      </c>
      <c r="C6" s="1"/>
      <c r="D6" s="1">
        <f t="shared" si="0"/>
        <v>0</v>
      </c>
      <c r="E6" s="1">
        <v>6.7847500000000005E-2</v>
      </c>
      <c r="F6" s="1">
        <f>(E6/12)*365.94</f>
        <v>2.0690095125000001</v>
      </c>
      <c r="G6" s="4">
        <v>0</v>
      </c>
      <c r="N6">
        <f>C5*0.05411</f>
        <v>4.5452399999999999E-3</v>
      </c>
      <c r="O6">
        <v>1.17334</v>
      </c>
      <c r="P6">
        <v>1.1663600000000001</v>
      </c>
    </row>
    <row r="7" spans="1:16" x14ac:dyDescent="0.25">
      <c r="A7" s="1" t="s">
        <v>6</v>
      </c>
      <c r="B7" s="1" t="s">
        <v>7</v>
      </c>
      <c r="C7" s="1">
        <v>7.1999999999999995E-2</v>
      </c>
      <c r="D7" s="1">
        <f t="shared" si="0"/>
        <v>2.6243999999999996</v>
      </c>
      <c r="E7" s="1">
        <v>5.0872500000000001E-2</v>
      </c>
      <c r="F7" s="1">
        <f t="shared" ref="F7:F48" si="2">(E7/12)*365.94</f>
        <v>1.5513568875000001</v>
      </c>
      <c r="G7" s="4">
        <f t="shared" ref="G7:G14" si="3">(F7-D7)/D7*100</f>
        <v>-40.887178497942372</v>
      </c>
      <c r="O7">
        <f>218.95*O6</f>
        <v>256.90279299999997</v>
      </c>
      <c r="P7">
        <f>P6*1.75</f>
        <v>2.0411299999999999</v>
      </c>
    </row>
    <row r="8" spans="1:16" x14ac:dyDescent="0.25">
      <c r="A8" s="1" t="s">
        <v>8</v>
      </c>
      <c r="B8" s="1" t="s">
        <v>9</v>
      </c>
      <c r="C8" s="1">
        <v>0.76</v>
      </c>
      <c r="D8" s="1">
        <f t="shared" si="0"/>
        <v>27.702000000000002</v>
      </c>
      <c r="E8" s="1">
        <v>0.30754500000000001</v>
      </c>
      <c r="F8" s="1">
        <f t="shared" si="2"/>
        <v>9.3785847750000002</v>
      </c>
      <c r="G8" s="4">
        <f t="shared" si="3"/>
        <v>-66.144737654320977</v>
      </c>
    </row>
    <row r="9" spans="1:16" x14ac:dyDescent="0.25">
      <c r="A9" s="1" t="s">
        <v>10</v>
      </c>
      <c r="B9" s="1" t="s">
        <v>11</v>
      </c>
      <c r="C9" s="1">
        <v>0.31</v>
      </c>
      <c r="D9" s="1">
        <f t="shared" si="0"/>
        <v>11.2995</v>
      </c>
      <c r="E9" s="1">
        <v>0.13487250000000001</v>
      </c>
      <c r="F9" s="1">
        <f t="shared" si="2"/>
        <v>4.1129368875000001</v>
      </c>
      <c r="G9" s="4">
        <f t="shared" si="3"/>
        <v>-63.600717841497413</v>
      </c>
    </row>
    <row r="10" spans="1:16" x14ac:dyDescent="0.25">
      <c r="A10" s="1" t="s">
        <v>12</v>
      </c>
      <c r="B10" s="1" t="s">
        <v>13</v>
      </c>
      <c r="C10" s="1">
        <v>1.633</v>
      </c>
      <c r="D10" s="1">
        <f t="shared" si="0"/>
        <v>59.522849999999998</v>
      </c>
      <c r="E10" s="1">
        <v>0.30793000000000004</v>
      </c>
      <c r="F10" s="1">
        <f t="shared" si="2"/>
        <v>9.3903253500000012</v>
      </c>
      <c r="G10" s="4">
        <f t="shared" si="3"/>
        <v>-84.223999102865534</v>
      </c>
      <c r="K10" s="1"/>
    </row>
    <row r="11" spans="1:16" x14ac:dyDescent="0.25">
      <c r="A11" s="1" t="s">
        <v>14</v>
      </c>
      <c r="B11" s="1" t="s">
        <v>15</v>
      </c>
      <c r="C11" s="1">
        <v>0.35</v>
      </c>
      <c r="D11" s="1">
        <f t="shared" si="0"/>
        <v>12.757499999999999</v>
      </c>
      <c r="E11" s="1">
        <v>0.23388749999999997</v>
      </c>
      <c r="F11" s="1">
        <f t="shared" si="2"/>
        <v>7.1323993124999987</v>
      </c>
      <c r="G11" s="4">
        <f t="shared" si="3"/>
        <v>-44.092500000000001</v>
      </c>
    </row>
    <row r="12" spans="1:16" x14ac:dyDescent="0.25">
      <c r="A12" s="1" t="s">
        <v>16</v>
      </c>
      <c r="B12" s="1" t="s">
        <v>17</v>
      </c>
      <c r="C12" s="1">
        <v>0.49099999999999999</v>
      </c>
      <c r="D12" s="1">
        <f t="shared" si="0"/>
        <v>17.896949999999997</v>
      </c>
      <c r="E12" s="1">
        <v>0.12269250000000001</v>
      </c>
      <c r="F12" s="1">
        <f t="shared" si="2"/>
        <v>3.7415077875000002</v>
      </c>
      <c r="G12" s="4">
        <f t="shared" si="3"/>
        <v>-79.094159689220788</v>
      </c>
    </row>
    <row r="13" spans="1:16" x14ac:dyDescent="0.25">
      <c r="A13" s="1" t="s">
        <v>18</v>
      </c>
      <c r="B13" s="1" t="s">
        <v>19</v>
      </c>
      <c r="C13" s="1">
        <v>0.49099999999999999</v>
      </c>
      <c r="D13" s="1">
        <f t="shared" si="0"/>
        <v>17.896949999999997</v>
      </c>
      <c r="E13" s="1">
        <v>8.3335000000000006E-2</v>
      </c>
      <c r="F13" s="1">
        <f t="shared" si="2"/>
        <v>2.541300825</v>
      </c>
      <c r="G13" s="4">
        <f t="shared" si="3"/>
        <v>-85.800369196986068</v>
      </c>
    </row>
    <row r="14" spans="1:16" x14ac:dyDescent="0.25">
      <c r="A14" s="1" t="s">
        <v>20</v>
      </c>
      <c r="B14" s="1" t="s">
        <v>21</v>
      </c>
      <c r="C14" s="1">
        <v>9.9000000000000005E-2</v>
      </c>
      <c r="D14" s="1">
        <f t="shared" si="0"/>
        <v>3.6085500000000001</v>
      </c>
      <c r="E14" s="1">
        <v>2.2364999999999999E-2</v>
      </c>
      <c r="F14" s="1">
        <f t="shared" si="2"/>
        <v>0.68202067499999997</v>
      </c>
      <c r="G14" s="6">
        <f t="shared" si="3"/>
        <v>-81.099869060980183</v>
      </c>
    </row>
    <row r="15" spans="1:16" x14ac:dyDescent="0.25">
      <c r="A15" s="1" t="s">
        <v>22</v>
      </c>
      <c r="B15" s="1" t="s">
        <v>23</v>
      </c>
      <c r="C15" s="1"/>
      <c r="D15" s="1">
        <f t="shared" si="0"/>
        <v>0</v>
      </c>
      <c r="E15" s="1">
        <v>3.10275E-2</v>
      </c>
      <c r="F15" s="1">
        <f t="shared" si="2"/>
        <v>0.94618361249999994</v>
      </c>
      <c r="G15" s="4">
        <v>0</v>
      </c>
    </row>
    <row r="16" spans="1:16" x14ac:dyDescent="0.25">
      <c r="A16" s="1" t="s">
        <v>24</v>
      </c>
      <c r="B16" s="1" t="s">
        <v>25</v>
      </c>
      <c r="C16" s="1">
        <v>3.9E-2</v>
      </c>
      <c r="D16" s="1">
        <f t="shared" si="0"/>
        <v>1.4215499999999999</v>
      </c>
      <c r="E16" s="1">
        <v>7.5827500000000006E-2</v>
      </c>
      <c r="F16" s="1">
        <f t="shared" si="2"/>
        <v>2.3123596124999999</v>
      </c>
      <c r="G16" s="6">
        <f t="shared" ref="G16:G29" si="4">(F16-D16)/D16*100</f>
        <v>62.664669726706769</v>
      </c>
    </row>
    <row r="17" spans="1:7" x14ac:dyDescent="0.25">
      <c r="A17" s="1" t="s">
        <v>26</v>
      </c>
      <c r="B17" s="1" t="s">
        <v>27</v>
      </c>
      <c r="C17" s="1">
        <v>0.04</v>
      </c>
      <c r="D17" s="1">
        <f t="shared" si="0"/>
        <v>1.458</v>
      </c>
      <c r="E17" s="1">
        <v>4.7600000000000003E-3</v>
      </c>
      <c r="F17" s="1">
        <f t="shared" si="2"/>
        <v>0.14515620000000001</v>
      </c>
      <c r="G17" s="6">
        <f t="shared" si="4"/>
        <v>-90.044156378600832</v>
      </c>
    </row>
    <row r="18" spans="1:7" x14ac:dyDescent="0.25">
      <c r="A18" s="1" t="s">
        <v>28</v>
      </c>
      <c r="B18" s="1" t="s">
        <v>29</v>
      </c>
      <c r="C18" s="1">
        <v>7.0000000000000007E-2</v>
      </c>
      <c r="D18" s="1">
        <f t="shared" si="0"/>
        <v>2.5514999999999999</v>
      </c>
      <c r="E18" s="1">
        <v>9.327499999999999E-3</v>
      </c>
      <c r="F18" s="1">
        <f t="shared" si="2"/>
        <v>0.28444211249999996</v>
      </c>
      <c r="G18" s="6">
        <f t="shared" si="4"/>
        <v>-88.851965020576145</v>
      </c>
    </row>
    <row r="19" spans="1:7" x14ac:dyDescent="0.25">
      <c r="A19" s="1" t="s">
        <v>30</v>
      </c>
      <c r="B19" s="1" t="s">
        <v>31</v>
      </c>
      <c r="C19" s="1">
        <v>3.9E-2</v>
      </c>
      <c r="D19" s="1">
        <f t="shared" si="0"/>
        <v>1.4215499999999999</v>
      </c>
      <c r="E19" s="1">
        <v>3.6470000000000002E-2</v>
      </c>
      <c r="F19" s="1">
        <f t="shared" si="2"/>
        <v>1.1121526500000001</v>
      </c>
      <c r="G19" s="6">
        <f t="shared" si="4"/>
        <v>-21.764788435158795</v>
      </c>
    </row>
    <row r="20" spans="1:7" x14ac:dyDescent="0.25">
      <c r="A20" s="1" t="s">
        <v>32</v>
      </c>
      <c r="B20" s="1" t="s">
        <v>33</v>
      </c>
      <c r="C20" s="1">
        <v>0.33</v>
      </c>
      <c r="D20" s="1">
        <f t="shared" si="0"/>
        <v>12.028499999999999</v>
      </c>
      <c r="E20" s="1">
        <v>9.0685000000000002E-2</v>
      </c>
      <c r="F20" s="1">
        <f t="shared" si="2"/>
        <v>2.7654390749999997</v>
      </c>
      <c r="G20" s="6">
        <f t="shared" si="4"/>
        <v>-77.009277341314373</v>
      </c>
    </row>
    <row r="21" spans="1:7" x14ac:dyDescent="0.25">
      <c r="A21" s="1" t="s">
        <v>34</v>
      </c>
      <c r="B21" s="1" t="s">
        <v>35</v>
      </c>
      <c r="C21" s="1">
        <v>0.161</v>
      </c>
      <c r="D21" s="1">
        <f t="shared" si="0"/>
        <v>5.8684500000000002</v>
      </c>
      <c r="E21" s="1">
        <v>3.3372499999999999E-2</v>
      </c>
      <c r="F21" s="1">
        <f t="shared" si="2"/>
        <v>1.0176943875</v>
      </c>
      <c r="G21" s="6">
        <f t="shared" si="4"/>
        <v>-82.658208087314378</v>
      </c>
    </row>
    <row r="22" spans="1:7" x14ac:dyDescent="0.25">
      <c r="A22" s="1" t="s">
        <v>36</v>
      </c>
      <c r="B22" s="1" t="s">
        <v>37</v>
      </c>
      <c r="C22" s="1">
        <v>0.159</v>
      </c>
      <c r="D22" s="1">
        <f t="shared" si="0"/>
        <v>5.7955499999999995</v>
      </c>
      <c r="E22" s="1">
        <v>1.4875000000000001E-2</v>
      </c>
      <c r="F22" s="1">
        <f t="shared" si="2"/>
        <v>0.45361312500000001</v>
      </c>
      <c r="G22" s="6">
        <f t="shared" si="4"/>
        <v>-92.17307891399436</v>
      </c>
    </row>
    <row r="23" spans="1:7" x14ac:dyDescent="0.25">
      <c r="A23" s="1" t="s">
        <v>38</v>
      </c>
      <c r="B23" s="1" t="s">
        <v>39</v>
      </c>
      <c r="C23" s="1">
        <v>0.15</v>
      </c>
      <c r="D23" s="1">
        <f t="shared" si="0"/>
        <v>5.4674999999999994</v>
      </c>
      <c r="E23" s="1">
        <v>6.1075000000000001E-3</v>
      </c>
      <c r="F23" s="1">
        <f t="shared" si="2"/>
        <v>0.18624821250000001</v>
      </c>
      <c r="G23" s="6">
        <f t="shared" si="4"/>
        <v>-96.593539780521269</v>
      </c>
    </row>
    <row r="24" spans="1:7" x14ac:dyDescent="0.25">
      <c r="A24" s="1" t="s">
        <v>40</v>
      </c>
      <c r="B24" s="1" t="s">
        <v>41</v>
      </c>
      <c r="C24" s="1">
        <v>0.46</v>
      </c>
      <c r="D24" s="1">
        <f t="shared" si="0"/>
        <v>16.766999999999999</v>
      </c>
      <c r="E24" s="1">
        <v>6.914250000000001E-2</v>
      </c>
      <c r="F24" s="1">
        <f t="shared" si="2"/>
        <v>2.1085005375000003</v>
      </c>
      <c r="G24" s="6">
        <f t="shared" si="4"/>
        <v>-87.424700080515308</v>
      </c>
    </row>
    <row r="25" spans="1:7" x14ac:dyDescent="0.25">
      <c r="A25" s="1" t="s">
        <v>42</v>
      </c>
      <c r="B25" s="1" t="s">
        <v>43</v>
      </c>
      <c r="C25" s="1">
        <v>6.9000000000000006E-2</v>
      </c>
      <c r="D25" s="1">
        <f t="shared" si="0"/>
        <v>2.51505</v>
      </c>
      <c r="E25" s="1">
        <v>7.1085000000000009E-2</v>
      </c>
      <c r="F25" s="1">
        <f t="shared" si="2"/>
        <v>2.1677370750000002</v>
      </c>
      <c r="G25" s="6">
        <f t="shared" si="4"/>
        <v>-13.809384505278215</v>
      </c>
    </row>
    <row r="26" spans="1:7" x14ac:dyDescent="0.25">
      <c r="A26" s="1" t="s">
        <v>44</v>
      </c>
      <c r="B26" s="1" t="s">
        <v>45</v>
      </c>
      <c r="C26" s="1">
        <v>1.4E-2</v>
      </c>
      <c r="D26" s="1">
        <f t="shared" si="0"/>
        <v>0.51029999999999998</v>
      </c>
      <c r="E26" s="1">
        <v>2.7352500000000002E-2</v>
      </c>
      <c r="F26" s="1">
        <f t="shared" si="2"/>
        <v>0.83411448750000006</v>
      </c>
      <c r="G26" s="4">
        <f t="shared" si="4"/>
        <v>63.455709876543231</v>
      </c>
    </row>
    <row r="27" spans="1:7" x14ac:dyDescent="0.25">
      <c r="A27" s="1" t="s">
        <v>46</v>
      </c>
      <c r="B27" s="1" t="s">
        <v>47</v>
      </c>
      <c r="C27" s="1">
        <v>1.4E-2</v>
      </c>
      <c r="D27" s="1">
        <f t="shared" si="0"/>
        <v>0.51029999999999998</v>
      </c>
      <c r="E27" s="1">
        <v>2.0369999999999999E-2</v>
      </c>
      <c r="F27" s="1">
        <f t="shared" si="2"/>
        <v>0.62118315000000002</v>
      </c>
      <c r="G27" s="4">
        <f t="shared" si="4"/>
        <v>21.729012345679021</v>
      </c>
    </row>
    <row r="28" spans="1:7" x14ac:dyDescent="0.25">
      <c r="A28" s="1" t="s">
        <v>48</v>
      </c>
      <c r="B28" s="1" t="s">
        <v>49</v>
      </c>
      <c r="C28" s="1">
        <v>0.111</v>
      </c>
      <c r="D28" s="1">
        <f t="shared" si="0"/>
        <v>4.0459499999999995</v>
      </c>
      <c r="E28" s="1">
        <v>5.0907500000000001E-2</v>
      </c>
      <c r="F28" s="1">
        <f t="shared" si="2"/>
        <v>1.5524242125000001</v>
      </c>
      <c r="G28" s="6">
        <f t="shared" si="4"/>
        <v>-61.630168131094052</v>
      </c>
    </row>
    <row r="29" spans="1:7" x14ac:dyDescent="0.25">
      <c r="A29" s="1" t="s">
        <v>50</v>
      </c>
      <c r="B29" s="1" t="s">
        <v>51</v>
      </c>
      <c r="C29" s="1">
        <v>0.151</v>
      </c>
      <c r="D29" s="1">
        <f t="shared" si="0"/>
        <v>5.5039499999999997</v>
      </c>
      <c r="E29" s="1">
        <v>4.172E-2</v>
      </c>
      <c r="F29" s="1">
        <f t="shared" si="2"/>
        <v>1.2722514</v>
      </c>
      <c r="G29" s="6">
        <f t="shared" si="4"/>
        <v>-76.884757310658699</v>
      </c>
    </row>
    <row r="30" spans="1:7" x14ac:dyDescent="0.25">
      <c r="A30" s="1" t="s">
        <v>52</v>
      </c>
      <c r="B30" s="1" t="s">
        <v>53</v>
      </c>
      <c r="C30" s="1"/>
      <c r="D30" s="1">
        <f t="shared" si="0"/>
        <v>0</v>
      </c>
      <c r="E30" s="1">
        <v>5.6874999999999998E-3</v>
      </c>
      <c r="F30" s="1">
        <f t="shared" si="2"/>
        <v>0.1734403125</v>
      </c>
      <c r="G30" s="4">
        <v>0</v>
      </c>
    </row>
    <row r="31" spans="1:7" x14ac:dyDescent="0.25">
      <c r="A31" s="1" t="s">
        <v>54</v>
      </c>
      <c r="B31" s="1" t="s">
        <v>55</v>
      </c>
      <c r="C31" s="1">
        <v>1.5109999999999999</v>
      </c>
      <c r="D31" s="1">
        <f t="shared" si="0"/>
        <v>55.075949999999992</v>
      </c>
      <c r="E31" s="1">
        <v>7.0227499999999998E-2</v>
      </c>
      <c r="F31" s="1">
        <f t="shared" si="2"/>
        <v>2.1415876125</v>
      </c>
      <c r="G31" s="6">
        <f>(F31-D31)/D31*100</f>
        <v>-96.111573903854591</v>
      </c>
    </row>
    <row r="32" spans="1:7" x14ac:dyDescent="0.25">
      <c r="A32" s="1" t="s">
        <v>56</v>
      </c>
      <c r="B32" s="1" t="s">
        <v>57</v>
      </c>
      <c r="C32" s="1">
        <v>0.29899999999999999</v>
      </c>
      <c r="D32" s="1">
        <f t="shared" si="0"/>
        <v>10.89855</v>
      </c>
      <c r="E32" s="1">
        <v>0.18385499999999999</v>
      </c>
      <c r="F32" s="1">
        <f t="shared" si="2"/>
        <v>5.6066582250000003</v>
      </c>
      <c r="G32" s="6">
        <f>(F32-D32)/D32*100</f>
        <v>-48.555925100127993</v>
      </c>
    </row>
    <row r="33" spans="1:7" x14ac:dyDescent="0.25">
      <c r="A33" s="1" t="s">
        <v>58</v>
      </c>
      <c r="B33" s="1" t="s">
        <v>59</v>
      </c>
      <c r="C33" s="1">
        <v>3.1E-2</v>
      </c>
      <c r="D33" s="1">
        <f t="shared" si="0"/>
        <v>1.12995</v>
      </c>
      <c r="E33" s="1">
        <v>8.8042499999999996E-2</v>
      </c>
      <c r="F33" s="1">
        <f t="shared" si="2"/>
        <v>2.6848560374999999</v>
      </c>
      <c r="G33" s="4">
        <f>(F33-D33)/D33*100</f>
        <v>137.60839307048985</v>
      </c>
    </row>
    <row r="34" spans="1:7" x14ac:dyDescent="0.25">
      <c r="A34" s="1" t="s">
        <v>60</v>
      </c>
      <c r="B34" s="1" t="s">
        <v>61</v>
      </c>
      <c r="C34" s="1">
        <v>0.03</v>
      </c>
      <c r="D34" s="1">
        <f t="shared" si="0"/>
        <v>1.0934999999999999</v>
      </c>
      <c r="E34" s="1">
        <v>0.16684499999999999</v>
      </c>
      <c r="F34" s="1">
        <f t="shared" si="2"/>
        <v>5.087938275</v>
      </c>
      <c r="G34" s="4">
        <f>(F34-D34)/D34*100</f>
        <v>365.28927983539103</v>
      </c>
    </row>
    <row r="35" spans="1:7" x14ac:dyDescent="0.25">
      <c r="A35" s="1" t="s">
        <v>62</v>
      </c>
      <c r="B35" s="1" t="s">
        <v>63</v>
      </c>
      <c r="C35" s="1"/>
      <c r="D35" s="1">
        <f t="shared" si="0"/>
        <v>0</v>
      </c>
      <c r="E35" s="1">
        <v>8.6169999999999997E-2</v>
      </c>
      <c r="F35" s="1">
        <f t="shared" si="2"/>
        <v>2.6277541499999999</v>
      </c>
      <c r="G35" s="4">
        <v>0</v>
      </c>
    </row>
    <row r="36" spans="1:7" x14ac:dyDescent="0.25">
      <c r="A36" s="1" t="s">
        <v>64</v>
      </c>
      <c r="B36" s="1" t="s">
        <v>65</v>
      </c>
      <c r="C36" s="1">
        <v>0.08</v>
      </c>
      <c r="D36" s="1">
        <f t="shared" si="0"/>
        <v>2.9159999999999999</v>
      </c>
      <c r="E36" s="1">
        <v>9.9014999999999992E-2</v>
      </c>
      <c r="F36" s="1">
        <f t="shared" si="2"/>
        <v>3.0194624249999999</v>
      </c>
      <c r="G36" s="4">
        <f>(F36-D36)/D36*100</f>
        <v>3.54809413580247</v>
      </c>
    </row>
    <row r="37" spans="1:7" x14ac:dyDescent="0.25">
      <c r="A37" s="1" t="s">
        <v>66</v>
      </c>
      <c r="B37" s="1" t="s">
        <v>67</v>
      </c>
      <c r="C37" s="1">
        <v>0.1</v>
      </c>
      <c r="D37" s="1">
        <f t="shared" si="0"/>
        <v>3.6449999999999996</v>
      </c>
      <c r="E37" s="1">
        <v>0.117145</v>
      </c>
      <c r="F37" s="1">
        <f t="shared" si="2"/>
        <v>3.5723367749999997</v>
      </c>
      <c r="G37" s="6">
        <f>(F37-D37)/D37*100</f>
        <v>-1.9935041152263344</v>
      </c>
    </row>
    <row r="38" spans="1:7" x14ac:dyDescent="0.25">
      <c r="A38" s="1" t="s">
        <v>68</v>
      </c>
      <c r="B38" s="1" t="s">
        <v>69</v>
      </c>
      <c r="C38" s="1">
        <v>0.46100000000000002</v>
      </c>
      <c r="D38" s="1">
        <f t="shared" si="0"/>
        <v>16.803450000000002</v>
      </c>
      <c r="E38" s="1">
        <v>0.12424999999999999</v>
      </c>
      <c r="F38" s="1">
        <f t="shared" si="2"/>
        <v>3.7890037499999996</v>
      </c>
      <c r="G38" s="6">
        <f>(F38-D38)/D38*100</f>
        <v>-77.451036840648797</v>
      </c>
    </row>
    <row r="39" spans="1:7" x14ac:dyDescent="0.25">
      <c r="A39" s="1" t="s">
        <v>70</v>
      </c>
      <c r="B39" s="1" t="s">
        <v>71</v>
      </c>
      <c r="C39" s="1"/>
      <c r="D39" s="1">
        <f t="shared" si="0"/>
        <v>0</v>
      </c>
      <c r="E39" s="1">
        <v>9.0702500000000005E-2</v>
      </c>
      <c r="F39" s="1">
        <f t="shared" si="2"/>
        <v>2.7659727375000003</v>
      </c>
      <c r="G39" s="4">
        <v>0</v>
      </c>
    </row>
    <row r="40" spans="1:7" x14ac:dyDescent="0.25">
      <c r="A40" s="1" t="s">
        <v>72</v>
      </c>
      <c r="B40" s="1" t="s">
        <v>73</v>
      </c>
      <c r="C40" s="1">
        <v>0.152</v>
      </c>
      <c r="D40" s="1">
        <f t="shared" si="0"/>
        <v>5.5404</v>
      </c>
      <c r="E40" s="1">
        <v>6.0357500000000001E-2</v>
      </c>
      <c r="F40" s="1">
        <f t="shared" si="2"/>
        <v>1.8406019625000001</v>
      </c>
      <c r="G40" s="6">
        <f>(F40-D40)/D40*100</f>
        <v>-66.778536522633743</v>
      </c>
    </row>
    <row r="41" spans="1:7" x14ac:dyDescent="0.25">
      <c r="A41" s="1" t="s">
        <v>74</v>
      </c>
      <c r="B41" s="1" t="s">
        <v>75</v>
      </c>
      <c r="C41" s="1">
        <v>2.9000000000000001E-2</v>
      </c>
      <c r="D41" s="1">
        <f t="shared" si="0"/>
        <v>1.05705</v>
      </c>
      <c r="E41" s="1">
        <v>2.0300000000000001E-3</v>
      </c>
      <c r="F41" s="1">
        <f t="shared" si="2"/>
        <v>6.1904849999999997E-2</v>
      </c>
      <c r="G41" s="6">
        <f>(F41-D41)/D41*100</f>
        <v>-94.143621399176965</v>
      </c>
    </row>
    <row r="42" spans="1:7" x14ac:dyDescent="0.25">
      <c r="A42" s="1" t="s">
        <v>76</v>
      </c>
      <c r="B42" s="1" t="s">
        <v>77</v>
      </c>
      <c r="C42" s="1"/>
      <c r="D42" s="1">
        <f t="shared" si="0"/>
        <v>0</v>
      </c>
      <c r="E42" s="1">
        <v>7.0174999999999987E-2</v>
      </c>
      <c r="F42" s="1">
        <f t="shared" si="2"/>
        <v>2.1399866249999997</v>
      </c>
      <c r="G42" s="4">
        <v>0</v>
      </c>
    </row>
    <row r="43" spans="1:7" x14ac:dyDescent="0.25">
      <c r="A43" s="1" t="s">
        <v>78</v>
      </c>
      <c r="B43" s="1" t="s">
        <v>79</v>
      </c>
      <c r="C43" s="1">
        <v>7.0000000000000007E-2</v>
      </c>
      <c r="D43" s="1">
        <f t="shared" si="0"/>
        <v>2.5514999999999999</v>
      </c>
      <c r="E43" s="1">
        <v>1.1375000000000001E-3</v>
      </c>
      <c r="F43" s="1">
        <f t="shared" si="2"/>
        <v>3.4688062500000005E-2</v>
      </c>
      <c r="G43" s="6">
        <f>(F43-D43)/D43*100</f>
        <v>-98.64048353909466</v>
      </c>
    </row>
    <row r="44" spans="1:7" x14ac:dyDescent="0.25">
      <c r="A44" s="1" t="s">
        <v>80</v>
      </c>
      <c r="B44" s="1" t="s">
        <v>81</v>
      </c>
      <c r="C44" s="1"/>
      <c r="D44" s="1">
        <f t="shared" si="0"/>
        <v>0</v>
      </c>
      <c r="E44" s="1">
        <v>4.5972499999999999E-2</v>
      </c>
      <c r="F44" s="1">
        <f t="shared" si="2"/>
        <v>1.4019313874999999</v>
      </c>
      <c r="G44" s="4">
        <v>0</v>
      </c>
    </row>
    <row r="45" spans="1:7" x14ac:dyDescent="0.25">
      <c r="A45" s="1" t="s">
        <v>86</v>
      </c>
      <c r="B45" s="5" t="s">
        <v>92</v>
      </c>
      <c r="C45" s="1">
        <v>1.97</v>
      </c>
      <c r="D45" s="1">
        <f t="shared" si="0"/>
        <v>71.806499999999986</v>
      </c>
      <c r="E45" s="1">
        <v>2.04</v>
      </c>
      <c r="F45" s="1">
        <f t="shared" si="2"/>
        <v>62.209800000000001</v>
      </c>
      <c r="G45" s="4">
        <f>(F45-D45)/D45*100</f>
        <v>-13.364667544024547</v>
      </c>
    </row>
    <row r="46" spans="1:7" x14ac:dyDescent="0.25">
      <c r="A46" s="1" t="s">
        <v>87</v>
      </c>
      <c r="B46" s="5" t="s">
        <v>93</v>
      </c>
      <c r="C46" s="1">
        <v>1.97</v>
      </c>
      <c r="D46" s="1">
        <f t="shared" si="0"/>
        <v>71.806499999999986</v>
      </c>
      <c r="E46" s="1">
        <v>1.75</v>
      </c>
      <c r="F46" s="1">
        <f t="shared" si="2"/>
        <v>53.366250000000001</v>
      </c>
      <c r="G46" s="4">
        <f>(F46-D46)/D46*100</f>
        <v>-25.680474608844587</v>
      </c>
    </row>
    <row r="47" spans="1:7" x14ac:dyDescent="0.25">
      <c r="A47" s="5" t="s">
        <v>88</v>
      </c>
      <c r="B47" s="5" t="s">
        <v>94</v>
      </c>
      <c r="C47" s="1">
        <v>1.57</v>
      </c>
      <c r="D47" s="1">
        <f t="shared" si="0"/>
        <v>57.226499999999994</v>
      </c>
      <c r="E47" s="1">
        <v>2.04</v>
      </c>
      <c r="F47" s="1">
        <f t="shared" si="2"/>
        <v>62.209800000000001</v>
      </c>
      <c r="G47" s="4">
        <f>(F47-D47)/D47*100</f>
        <v>8.7080286231029458</v>
      </c>
    </row>
    <row r="48" spans="1:7" x14ac:dyDescent="0.25">
      <c r="A48" s="5" t="s">
        <v>89</v>
      </c>
      <c r="B48" s="5" t="s">
        <v>95</v>
      </c>
      <c r="C48" s="1">
        <v>1.57</v>
      </c>
      <c r="D48" s="1">
        <f t="shared" si="0"/>
        <v>57.226499999999994</v>
      </c>
      <c r="E48" s="1">
        <v>1.75</v>
      </c>
      <c r="F48" s="1">
        <f t="shared" si="2"/>
        <v>53.366250000000001</v>
      </c>
      <c r="G48" s="4">
        <f>(F48-D48)/D48*100</f>
        <v>-6.7455636811616886</v>
      </c>
    </row>
    <row r="50" spans="2:4" ht="90" x14ac:dyDescent="0.25">
      <c r="B50" s="8" t="s">
        <v>98</v>
      </c>
      <c r="D50" s="9"/>
    </row>
  </sheetData>
  <pageMargins left="0.7" right="0.7" top="0.75" bottom="0.75" header="0.3" footer="0.3"/>
  <pageSetup paperSize="9" scale="3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Нормативы с платой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2024-05-22T13:41:55Z</dcterms:modified>
</cp:coreProperties>
</file>